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Planilha Credenciamen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Juliana Oliveira</author>
  </authors>
  <commentList>
    <comment ref="A82" authorId="0">
      <text>
        <r>
          <rPr>
            <b/>
            <sz val="9"/>
            <rFont val="Segoe UI"/>
            <family val="2"/>
          </rPr>
          <t>Juliana Oliveira:</t>
        </r>
        <r>
          <rPr>
            <sz val="9"/>
            <rFont val="Segoe UI"/>
            <family val="2"/>
          </rPr>
          <t xml:space="preserve">
Para credenciamento, este não faz sentido!</t>
        </r>
      </text>
    </comment>
    <comment ref="A73" authorId="0">
      <text>
        <r>
          <rPr>
            <b/>
            <sz val="9"/>
            <rFont val="Segoe UI"/>
            <family val="2"/>
          </rPr>
          <t>Juliana Oliveira:</t>
        </r>
        <r>
          <rPr>
            <sz val="9"/>
            <rFont val="Segoe UI"/>
            <family val="2"/>
          </rPr>
          <t xml:space="preserve">
Para credenciamento, estes não fazem sentido!</t>
        </r>
      </text>
    </comment>
  </commentList>
</comments>
</file>

<file path=xl/sharedStrings.xml><?xml version="1.0" encoding="utf-8"?>
<sst xmlns="http://schemas.openxmlformats.org/spreadsheetml/2006/main" count="109" uniqueCount="91">
  <si>
    <t>PPGAU-FAU-UFAL - PLANILHA DE CREDENCIAMENTO – 2023</t>
  </si>
  <si>
    <t xml:space="preserve">Professor: </t>
  </si>
  <si>
    <t>Item</t>
  </si>
  <si>
    <t>Qt Min</t>
  </si>
  <si>
    <t>Qt</t>
  </si>
  <si>
    <t>Qt Max</t>
  </si>
  <si>
    <t>pt</t>
  </si>
  <si>
    <t>Total</t>
  </si>
  <si>
    <t>Obs</t>
  </si>
  <si>
    <t>1. TESES E DISSERTAÇÕES</t>
  </si>
  <si>
    <t>1.1 Defendidas</t>
  </si>
  <si>
    <t>Exigência mínima: quatro defesas no quadriênio</t>
  </si>
  <si>
    <t xml:space="preserve">Quantidade de teses orientadas defendidas </t>
  </si>
  <si>
    <t>Quantidade de dissertações orientadas defendidas</t>
  </si>
  <si>
    <t>Quantidade de teses coorientadas defendidas</t>
  </si>
  <si>
    <t xml:space="preserve">Quantidade de dissertações coorientadas defendidas </t>
  </si>
  <si>
    <t>SUBTOTAL 1.1</t>
  </si>
  <si>
    <t>1.2 Em andamento</t>
  </si>
  <si>
    <t>Exigência mínima: duas orientações</t>
  </si>
  <si>
    <t>Quantidade de teses orientadas em andamento</t>
  </si>
  <si>
    <t xml:space="preserve">Quantidade de dissertações orientadas em andamento </t>
  </si>
  <si>
    <t xml:space="preserve">Quantidade de teses coorientadas em andamento </t>
  </si>
  <si>
    <t xml:space="preserve">Quantidade de dissertações coorientadas em andamento </t>
  </si>
  <si>
    <t>SUBTOTAL 1.2</t>
  </si>
  <si>
    <t>SUBTOTAL 1</t>
  </si>
  <si>
    <t>2. ARTIGOS</t>
  </si>
  <si>
    <t>Exigência mínima: Pelo menos 4 artigos publicados, aceitos ou enviados em revistas Qualis (sendo no mínimo dois publicados ou aceitos)</t>
  </si>
  <si>
    <t>2.1 Artigos publicados ou aceitos em revistas Qualis</t>
  </si>
  <si>
    <t>A1</t>
  </si>
  <si>
    <t>A2</t>
  </si>
  <si>
    <t>A3</t>
  </si>
  <si>
    <t>A4</t>
  </si>
  <si>
    <t>B1</t>
  </si>
  <si>
    <t>B2</t>
  </si>
  <si>
    <t>B3</t>
  </si>
  <si>
    <t>Pontua no máximo 3 itens</t>
  </si>
  <si>
    <t xml:space="preserve">B4 </t>
  </si>
  <si>
    <t>Pontua no máximo 2 itens</t>
  </si>
  <si>
    <t>SUBTOTAL 2.1</t>
  </si>
  <si>
    <t xml:space="preserve">2.2 Artigos enviados para revistas Qualis </t>
  </si>
  <si>
    <t>Devem ser apresentados a documentação do envio e o artigo completo em pdf na formatação enviada para a revista</t>
  </si>
  <si>
    <t>Pontua no máximo 1 item (pontuação de 10%)</t>
  </si>
  <si>
    <t>Não pontua</t>
  </si>
  <si>
    <t>SUBTOTAL 2.2</t>
  </si>
  <si>
    <t>SUBTOTAL 2</t>
  </si>
  <si>
    <t>3. ARTIGOS EM EVENTOS CIENTÍFICOS</t>
  </si>
  <si>
    <t>Artigos em anais de eventos nacional ou internacional</t>
  </si>
  <si>
    <t>Pontua no máximo 4 itens (equivalente a 1 por ano)</t>
  </si>
  <si>
    <t>SUBTOTAL 3</t>
  </si>
  <si>
    <t>4. LIVROS</t>
  </si>
  <si>
    <t>4.1 Completo</t>
  </si>
  <si>
    <t>L1-L2</t>
  </si>
  <si>
    <t>L3-L4 (Organizado por)</t>
  </si>
  <si>
    <t>4.2 Capítulo</t>
  </si>
  <si>
    <t>que não tenha sido pontuado como livro</t>
  </si>
  <si>
    <t>Pontua no máximo 2 itens (quando o livro foi organizado pelo autor do capítulo)</t>
  </si>
  <si>
    <t>SUBTOTAL 4</t>
  </si>
  <si>
    <t>5. PRODUÇÃO TÉCNICA</t>
  </si>
  <si>
    <t>PT1 (Patentes, softwares, produtos)</t>
  </si>
  <si>
    <t>Pontua no máximo 5 itens</t>
  </si>
  <si>
    <t>PT2 (parecer em revista qualis)</t>
  </si>
  <si>
    <t xml:space="preserve">Pontua no máximo 3 itens </t>
  </si>
  <si>
    <t>SUBTOTAL 5</t>
  </si>
  <si>
    <t>6. PRODUÇÃO ARTÍSTICA</t>
  </si>
  <si>
    <t>PA1</t>
  </si>
  <si>
    <t>PA2</t>
  </si>
  <si>
    <t>Pontua no máximo 1 item</t>
  </si>
  <si>
    <t>SUBTOTAL 6</t>
  </si>
  <si>
    <t>7. GESTÃO</t>
  </si>
  <si>
    <t>Coordenação (2 anos)</t>
  </si>
  <si>
    <t>Vice-Coordenação (2 anos)</t>
  </si>
  <si>
    <t>Membro do Colegiado (2 anos)</t>
  </si>
  <si>
    <t>Suplente do Colegiado (2 anos)</t>
  </si>
  <si>
    <t>Participante de Comissão Especial do Colegiado</t>
  </si>
  <si>
    <t>Participante de Comissão de seleção de Mestrado ou doutorado</t>
  </si>
  <si>
    <t>Participação em atividades de gestão universitária excluídos os itens anteriores (por ano)</t>
  </si>
  <si>
    <t>Pontua no máximo 4 itens</t>
  </si>
  <si>
    <t>SUBTOTAL 7</t>
  </si>
  <si>
    <t>8. ENSINO</t>
  </si>
  <si>
    <t>Carga horária ofertada no quadriênio</t>
  </si>
  <si>
    <t>TOTAL</t>
  </si>
  <si>
    <t>9. BANCAS DE TRABALHO DE CONCLUSÃO</t>
  </si>
  <si>
    <t>Exigência mínima: oito participações no quadriênio</t>
  </si>
  <si>
    <t>Tese de Doutorado</t>
  </si>
  <si>
    <t>Dissertação de Mestrado</t>
  </si>
  <si>
    <t>Trabalho de Conclusão de Curso (Graduação)</t>
  </si>
  <si>
    <t>Pontua no máximo 8 itens</t>
  </si>
  <si>
    <t>8. COORDENAÇÃO DE PROJETO DE PESQUISA DE INICIAÇÃO CIENTÍFICA</t>
  </si>
  <si>
    <t>Quantidade de projetos concluídos</t>
  </si>
  <si>
    <t>SUBTOTAL 8</t>
  </si>
  <si>
    <t>SUBTOTAL 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</si>
</sst>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33" borderId="10" xfId="0" applyFont="1" applyFill="1" applyBorder="1" applyAlignment="1">
      <alignment/>
    </xf>
    <xf numFmtId="0" fontId="3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31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100" zoomScalePageLayoutView="0" workbookViewId="0" topLeftCell="A73">
      <selection activeCell="A95" sqref="A95"/>
    </sheetView>
  </sheetViews>
  <sheetFormatPr defaultColWidth="9.140625" defaultRowHeight="15"/>
  <cols>
    <col min="1" max="1" width="93.7109375" style="0" customWidth="1"/>
    <col min="2" max="2" width="6.7109375" style="0" customWidth="1"/>
    <col min="3" max="3" width="6.421875" style="1" customWidth="1"/>
    <col min="4" max="4" width="6.7109375" style="0" customWidth="1"/>
    <col min="5" max="5" width="4.7109375" style="0" customWidth="1"/>
    <col min="6" max="6" width="6.7109375" style="0" customWidth="1"/>
    <col min="7" max="7" width="32.57421875" style="0" customWidth="1"/>
  </cols>
  <sheetData>
    <row r="1" ht="15">
      <c r="A1" t="s">
        <v>0</v>
      </c>
    </row>
    <row r="2" ht="15">
      <c r="A2" t="s">
        <v>1</v>
      </c>
    </row>
    <row r="3" ht="15"/>
    <row r="4" spans="1:7" ht="15">
      <c r="A4" t="s">
        <v>2</v>
      </c>
      <c r="B4" t="s">
        <v>3</v>
      </c>
      <c r="C4" s="1" t="s">
        <v>4</v>
      </c>
      <c r="D4" t="s">
        <v>5</v>
      </c>
      <c r="E4" t="s">
        <v>6</v>
      </c>
      <c r="F4" t="s">
        <v>7</v>
      </c>
      <c r="G4" t="s">
        <v>8</v>
      </c>
    </row>
    <row r="5" ht="15"/>
    <row r="6" ht="15">
      <c r="A6" t="s">
        <v>9</v>
      </c>
    </row>
    <row r="7" ht="15"/>
    <row r="8" spans="1:7" ht="15">
      <c r="A8" t="s">
        <v>10</v>
      </c>
      <c r="G8" t="s">
        <v>11</v>
      </c>
    </row>
    <row r="9" spans="1:6" ht="15">
      <c r="A9" t="s">
        <v>12</v>
      </c>
      <c r="C9" s="2"/>
      <c r="E9">
        <v>60</v>
      </c>
      <c r="F9">
        <f>C9*E9</f>
        <v>0</v>
      </c>
    </row>
    <row r="10" spans="1:6" ht="15">
      <c r="A10" t="s">
        <v>13</v>
      </c>
      <c r="C10" s="2"/>
      <c r="E10">
        <v>30</v>
      </c>
      <c r="F10">
        <f>C10*E10</f>
        <v>0</v>
      </c>
    </row>
    <row r="11" spans="1:6" ht="15">
      <c r="A11" t="s">
        <v>14</v>
      </c>
      <c r="C11" s="2"/>
      <c r="E11">
        <f>E9/2</f>
        <v>30</v>
      </c>
      <c r="F11">
        <f>C11*E11</f>
        <v>0</v>
      </c>
    </row>
    <row r="12" spans="1:6" ht="15">
      <c r="A12" t="s">
        <v>15</v>
      </c>
      <c r="C12" s="2"/>
      <c r="E12">
        <f>E10/2</f>
        <v>15</v>
      </c>
      <c r="F12">
        <f>C12*E12</f>
        <v>0</v>
      </c>
    </row>
    <row r="13" spans="1:6" ht="15">
      <c r="A13" t="s">
        <v>16</v>
      </c>
      <c r="B13">
        <v>0</v>
      </c>
      <c r="C13" s="1">
        <f>SUM(C9:C12)</f>
        <v>0</v>
      </c>
      <c r="F13">
        <f>IF(C13&lt;B13,0,SUM(F9:F12))</f>
        <v>0</v>
      </c>
    </row>
    <row r="14" ht="15"/>
    <row r="15" spans="1:7" ht="15">
      <c r="A15" t="s">
        <v>17</v>
      </c>
      <c r="C15"/>
      <c r="G15" t="s">
        <v>18</v>
      </c>
    </row>
    <row r="16" spans="1:6" ht="15">
      <c r="A16" t="s">
        <v>19</v>
      </c>
      <c r="C16" s="2"/>
      <c r="E16">
        <v>12</v>
      </c>
      <c r="F16">
        <f>C16*E16</f>
        <v>0</v>
      </c>
    </row>
    <row r="17" spans="1:6" ht="15">
      <c r="A17" t="s">
        <v>20</v>
      </c>
      <c r="C17" s="2"/>
      <c r="E17">
        <v>6</v>
      </c>
      <c r="F17">
        <f>C17*E17</f>
        <v>0</v>
      </c>
    </row>
    <row r="18" spans="1:6" ht="15">
      <c r="A18" t="s">
        <v>21</v>
      </c>
      <c r="C18" s="2"/>
      <c r="E18">
        <f>E16/2</f>
        <v>6</v>
      </c>
      <c r="F18">
        <f>C18*E18</f>
        <v>0</v>
      </c>
    </row>
    <row r="19" spans="1:6" ht="15">
      <c r="A19" t="s">
        <v>22</v>
      </c>
      <c r="C19" s="2"/>
      <c r="E19">
        <f>E17/2</f>
        <v>3</v>
      </c>
      <c r="F19">
        <f>C19*E19</f>
        <v>0</v>
      </c>
    </row>
    <row r="20" spans="1:6" ht="15">
      <c r="A20" t="s">
        <v>23</v>
      </c>
      <c r="B20">
        <v>0</v>
      </c>
      <c r="C20" s="1">
        <f>SUM(C16:C19)</f>
        <v>0</v>
      </c>
      <c r="F20">
        <f>IF(C20&lt;B20,0,SUM(F16:F19))</f>
        <v>0</v>
      </c>
    </row>
    <row r="21" spans="1:6" ht="15">
      <c r="A21" t="s">
        <v>24</v>
      </c>
      <c r="C21"/>
      <c r="F21">
        <f>F13+F20</f>
        <v>0</v>
      </c>
    </row>
    <row r="22" ht="15"/>
    <row r="23" spans="1:7" ht="15">
      <c r="A23" t="s">
        <v>25</v>
      </c>
      <c r="G23" t="s">
        <v>26</v>
      </c>
    </row>
    <row r="24" ht="15"/>
    <row r="25" ht="15">
      <c r="A25" t="s">
        <v>27</v>
      </c>
    </row>
    <row r="26" spans="1:6" ht="15">
      <c r="A26" t="s">
        <v>28</v>
      </c>
      <c r="C26" s="2"/>
      <c r="E26">
        <v>200</v>
      </c>
      <c r="F26">
        <f aca="true" t="shared" si="0" ref="F26:F31">C26*E26</f>
        <v>0</v>
      </c>
    </row>
    <row r="27" spans="1:6" ht="15">
      <c r="A27" t="s">
        <v>29</v>
      </c>
      <c r="C27" s="2"/>
      <c r="E27">
        <v>136</v>
      </c>
      <c r="F27">
        <f t="shared" si="0"/>
        <v>0</v>
      </c>
    </row>
    <row r="28" spans="1:6" ht="15">
      <c r="A28" t="s">
        <v>30</v>
      </c>
      <c r="C28" s="2"/>
      <c r="E28">
        <v>70</v>
      </c>
      <c r="F28">
        <f t="shared" si="0"/>
        <v>0</v>
      </c>
    </row>
    <row r="29" spans="1:6" ht="15">
      <c r="A29" t="s">
        <v>31</v>
      </c>
      <c r="C29" s="2"/>
      <c r="E29">
        <v>60</v>
      </c>
      <c r="F29">
        <f t="shared" si="0"/>
        <v>0</v>
      </c>
    </row>
    <row r="30" spans="1:6" ht="15">
      <c r="A30" t="s">
        <v>32</v>
      </c>
      <c r="C30" s="2"/>
      <c r="E30">
        <v>50</v>
      </c>
      <c r="F30">
        <f t="shared" si="0"/>
        <v>0</v>
      </c>
    </row>
    <row r="31" spans="1:6" ht="15">
      <c r="A31" t="s">
        <v>33</v>
      </c>
      <c r="C31" s="2"/>
      <c r="E31">
        <v>30</v>
      </c>
      <c r="F31">
        <f t="shared" si="0"/>
        <v>0</v>
      </c>
    </row>
    <row r="32" spans="1:7" ht="15">
      <c r="A32" t="s">
        <v>34</v>
      </c>
      <c r="C32" s="2"/>
      <c r="D32">
        <v>3</v>
      </c>
      <c r="E32">
        <v>10</v>
      </c>
      <c r="F32">
        <f>IF(C32&gt;D32,D32*E32,C32*E32)</f>
        <v>0</v>
      </c>
      <c r="G32" t="s">
        <v>35</v>
      </c>
    </row>
    <row r="33" spans="1:7" ht="15">
      <c r="A33" t="s">
        <v>36</v>
      </c>
      <c r="C33" s="2"/>
      <c r="D33">
        <v>2</v>
      </c>
      <c r="E33">
        <v>5</v>
      </c>
      <c r="F33">
        <f>IF(C33&gt;D33,D33*E33,C33*E33)</f>
        <v>0</v>
      </c>
      <c r="G33" t="s">
        <v>37</v>
      </c>
    </row>
    <row r="34" spans="1:6" ht="15">
      <c r="A34" t="s">
        <v>38</v>
      </c>
      <c r="C34" s="1">
        <f>SUM(C26:C33)</f>
        <v>0</v>
      </c>
      <c r="F34">
        <f>IF(C46&lt;B46,0,SUM(F26:F33))</f>
        <v>0</v>
      </c>
    </row>
    <row r="35" ht="15"/>
    <row r="36" spans="1:7" ht="15">
      <c r="A36" t="s">
        <v>39</v>
      </c>
      <c r="G36" t="s">
        <v>40</v>
      </c>
    </row>
    <row r="37" spans="1:6" ht="15">
      <c r="A37" t="s">
        <v>28</v>
      </c>
      <c r="C37" s="2"/>
      <c r="E37">
        <f>E26*0.1</f>
        <v>20</v>
      </c>
      <c r="F37">
        <f>C37*E37</f>
        <v>0</v>
      </c>
    </row>
    <row r="38" spans="1:6" ht="15">
      <c r="A38" t="s">
        <v>29</v>
      </c>
      <c r="C38" s="2"/>
      <c r="E38">
        <v>17</v>
      </c>
      <c r="F38">
        <f>C38*E38</f>
        <v>0</v>
      </c>
    </row>
    <row r="39" spans="1:6" ht="15">
      <c r="A39" t="s">
        <v>30</v>
      </c>
      <c r="C39" s="2"/>
      <c r="E39">
        <f>E28*0.2</f>
        <v>14</v>
      </c>
      <c r="F39">
        <f>C39*E39</f>
        <v>0</v>
      </c>
    </row>
    <row r="40" spans="1:6" ht="15">
      <c r="A40" t="s">
        <v>31</v>
      </c>
      <c r="C40" s="2"/>
      <c r="E40">
        <f>E29*0.2</f>
        <v>12</v>
      </c>
      <c r="F40">
        <f>C40*E40</f>
        <v>0</v>
      </c>
    </row>
    <row r="41" spans="1:7" ht="15">
      <c r="A41" t="s">
        <v>32</v>
      </c>
      <c r="C41" s="2"/>
      <c r="D41">
        <v>1</v>
      </c>
      <c r="E41">
        <f>E30*0.1</f>
        <v>5</v>
      </c>
      <c r="F41">
        <f>IF(C41&gt;D41,D41*E41,C41*E41)</f>
        <v>0</v>
      </c>
      <c r="G41" t="s">
        <v>41</v>
      </c>
    </row>
    <row r="42" spans="1:7" ht="15">
      <c r="A42" t="s">
        <v>33</v>
      </c>
      <c r="C42" s="2"/>
      <c r="D42">
        <v>1</v>
      </c>
      <c r="E42">
        <f>E31*0.1</f>
        <v>3</v>
      </c>
      <c r="F42">
        <f>IF(C42&gt;D42,D42*E42,C42*E42)</f>
        <v>0</v>
      </c>
      <c r="G42" t="s">
        <v>41</v>
      </c>
    </row>
    <row r="43" spans="1:7" ht="15">
      <c r="A43" t="s">
        <v>34</v>
      </c>
      <c r="C43" s="2"/>
      <c r="D43">
        <v>1</v>
      </c>
      <c r="E43">
        <f>E32*0.1</f>
        <v>1</v>
      </c>
      <c r="F43">
        <f>IF(C43&gt;D43,D43*E43,C43*E43)</f>
        <v>0</v>
      </c>
      <c r="G43" t="s">
        <v>41</v>
      </c>
    </row>
    <row r="44" spans="1:7" ht="15">
      <c r="A44" t="s">
        <v>36</v>
      </c>
      <c r="C44" s="2"/>
      <c r="E44">
        <v>0</v>
      </c>
      <c r="F44">
        <f>C44*E44</f>
        <v>0</v>
      </c>
      <c r="G44" t="s">
        <v>42</v>
      </c>
    </row>
    <row r="45" spans="1:6" ht="15">
      <c r="A45" t="s">
        <v>43</v>
      </c>
      <c r="C45" s="1">
        <f>SUM(C37:C44)</f>
        <v>0</v>
      </c>
      <c r="F45">
        <f>IF(C46&lt;B46,0,SUM(F37:F44))</f>
        <v>0</v>
      </c>
    </row>
    <row r="46" spans="1:6" ht="15">
      <c r="A46" t="s">
        <v>44</v>
      </c>
      <c r="B46">
        <v>0</v>
      </c>
      <c r="C46" s="1">
        <f>C34+C45</f>
        <v>0</v>
      </c>
      <c r="F46">
        <f>F34+F45</f>
        <v>0</v>
      </c>
    </row>
    <row r="47" ht="15"/>
    <row r="48" ht="15">
      <c r="A48" t="s">
        <v>45</v>
      </c>
    </row>
    <row r="49" spans="1:7" ht="15">
      <c r="A49" t="s">
        <v>46</v>
      </c>
      <c r="C49" s="2"/>
      <c r="D49">
        <v>4</v>
      </c>
      <c r="E49">
        <v>20</v>
      </c>
      <c r="F49">
        <f>IF(C49&gt;D49,D49*E49,C49*E49)</f>
        <v>0</v>
      </c>
      <c r="G49" t="s">
        <v>47</v>
      </c>
    </row>
    <row r="50" spans="1:6" ht="15">
      <c r="A50" t="s">
        <v>48</v>
      </c>
      <c r="F50">
        <f>F49</f>
        <v>0</v>
      </c>
    </row>
    <row r="51" ht="15"/>
    <row r="52" ht="15">
      <c r="A52" t="s">
        <v>49</v>
      </c>
    </row>
    <row r="53" ht="15">
      <c r="A53" t="s">
        <v>50</v>
      </c>
    </row>
    <row r="54" spans="1:6" ht="15">
      <c r="A54" t="s">
        <v>51</v>
      </c>
      <c r="C54" s="2"/>
      <c r="E54">
        <v>50</v>
      </c>
      <c r="F54">
        <f>C54*E54</f>
        <v>0</v>
      </c>
    </row>
    <row r="55" spans="1:6" ht="15">
      <c r="A55" t="s">
        <v>52</v>
      </c>
      <c r="C55" s="2"/>
      <c r="E55">
        <v>15</v>
      </c>
      <c r="F55">
        <f>C55*E55</f>
        <v>0</v>
      </c>
    </row>
    <row r="56" ht="15"/>
    <row r="57" spans="1:7" ht="15">
      <c r="A57" t="s">
        <v>53</v>
      </c>
      <c r="G57" t="s">
        <v>54</v>
      </c>
    </row>
    <row r="58" spans="1:6" ht="15">
      <c r="A58" t="s">
        <v>51</v>
      </c>
      <c r="C58" s="2"/>
      <c r="E58">
        <f>E54*0.2</f>
        <v>10</v>
      </c>
      <c r="F58">
        <f>C58*E58</f>
        <v>0</v>
      </c>
    </row>
    <row r="59" spans="1:7" ht="15">
      <c r="A59" t="s">
        <v>52</v>
      </c>
      <c r="C59" s="2"/>
      <c r="D59">
        <v>2</v>
      </c>
      <c r="E59">
        <f>E55*0.2</f>
        <v>3</v>
      </c>
      <c r="F59">
        <f>IF(C59&gt;D59,D59*E59,C59*E59)</f>
        <v>0</v>
      </c>
      <c r="G59" t="s">
        <v>55</v>
      </c>
    </row>
    <row r="60" spans="1:6" ht="15">
      <c r="A60" t="s">
        <v>56</v>
      </c>
      <c r="F60">
        <f>SUM(F54:F55)+SUM(F58:F59)</f>
        <v>0</v>
      </c>
    </row>
    <row r="61" ht="15"/>
    <row r="62" ht="15">
      <c r="A62" t="s">
        <v>57</v>
      </c>
    </row>
    <row r="63" spans="1:7" ht="15">
      <c r="A63" t="s">
        <v>58</v>
      </c>
      <c r="C63" s="2"/>
      <c r="D63">
        <v>5</v>
      </c>
      <c r="E63">
        <v>10</v>
      </c>
      <c r="F63">
        <f>IF(C63&gt;D63,D63*E63,C63*E63)</f>
        <v>0</v>
      </c>
      <c r="G63" t="s">
        <v>59</v>
      </c>
    </row>
    <row r="64" spans="1:7" ht="15">
      <c r="A64" t="s">
        <v>60</v>
      </c>
      <c r="C64" s="2"/>
      <c r="D64">
        <v>3</v>
      </c>
      <c r="E64">
        <v>4</v>
      </c>
      <c r="F64">
        <f>IF(C64&gt;D64,D64*E64,C64*E64)</f>
        <v>0</v>
      </c>
      <c r="G64" t="s">
        <v>61</v>
      </c>
    </row>
    <row r="65" spans="1:6" ht="15">
      <c r="A65" t="s">
        <v>62</v>
      </c>
      <c r="C65" s="1">
        <f>SUM(C63:C64)</f>
        <v>0</v>
      </c>
      <c r="F65">
        <f>SUM(F63:F64)</f>
        <v>0</v>
      </c>
    </row>
    <row r="66" ht="15"/>
    <row r="67" ht="15">
      <c r="A67" t="s">
        <v>63</v>
      </c>
    </row>
    <row r="68" spans="1:7" ht="15">
      <c r="A68" t="s">
        <v>64</v>
      </c>
      <c r="C68" s="2"/>
      <c r="D68">
        <v>3</v>
      </c>
      <c r="E68">
        <v>4</v>
      </c>
      <c r="F68">
        <f>IF(C68&gt;D68,D68*E68,C68*E68)</f>
        <v>0</v>
      </c>
      <c r="G68" t="s">
        <v>35</v>
      </c>
    </row>
    <row r="69" spans="1:7" ht="15">
      <c r="A69" t="s">
        <v>65</v>
      </c>
      <c r="C69" s="2"/>
      <c r="D69">
        <v>1</v>
      </c>
      <c r="E69">
        <v>2</v>
      </c>
      <c r="F69">
        <f>IF(C69&gt;D69,D69*E69,C69*E69)</f>
        <v>0</v>
      </c>
      <c r="G69" t="s">
        <v>66</v>
      </c>
    </row>
    <row r="70" spans="1:6" ht="15">
      <c r="A70" t="s">
        <v>67</v>
      </c>
      <c r="C70" s="1">
        <f>SUM(C68:C69)</f>
        <v>0</v>
      </c>
      <c r="F70">
        <f>SUM(F68:F69)</f>
        <v>0</v>
      </c>
    </row>
    <row r="71" ht="15"/>
    <row r="72" ht="15">
      <c r="A72" t="s">
        <v>68</v>
      </c>
    </row>
    <row r="73" spans="1:7" ht="15">
      <c r="A73" s="10" t="s">
        <v>69</v>
      </c>
      <c r="C73" s="2"/>
      <c r="D73" s="10"/>
      <c r="E73" s="10">
        <v>20</v>
      </c>
      <c r="F73" s="10">
        <f>C73*E73</f>
        <v>0</v>
      </c>
      <c r="G73" s="10"/>
    </row>
    <row r="74" spans="1:7" ht="15">
      <c r="A74" s="10" t="s">
        <v>70</v>
      </c>
      <c r="C74" s="2"/>
      <c r="D74" s="10"/>
      <c r="E74" s="10">
        <v>10</v>
      </c>
      <c r="F74" s="10">
        <f>C74*E74</f>
        <v>0</v>
      </c>
      <c r="G74" s="10"/>
    </row>
    <row r="75" spans="1:7" ht="15">
      <c r="A75" s="10" t="s">
        <v>71</v>
      </c>
      <c r="C75" s="2"/>
      <c r="D75" s="10"/>
      <c r="E75" s="10">
        <v>6</v>
      </c>
      <c r="F75" s="10">
        <f>C75*E75</f>
        <v>0</v>
      </c>
      <c r="G75" s="10"/>
    </row>
    <row r="76" spans="1:7" ht="15">
      <c r="A76" s="10" t="s">
        <v>72</v>
      </c>
      <c r="C76" s="2"/>
      <c r="D76" s="10"/>
      <c r="E76" s="10">
        <v>3</v>
      </c>
      <c r="F76" s="10">
        <f>C76*E76</f>
        <v>0</v>
      </c>
      <c r="G76" s="10"/>
    </row>
    <row r="77" spans="1:7" ht="15">
      <c r="A77" s="10" t="s">
        <v>73</v>
      </c>
      <c r="C77" s="2"/>
      <c r="D77" s="10">
        <v>2</v>
      </c>
      <c r="E77" s="10">
        <v>3</v>
      </c>
      <c r="F77" s="10">
        <f>IF(C77&gt;D77,D77*E77,C77*E77)</f>
        <v>0</v>
      </c>
      <c r="G77" s="10" t="s">
        <v>37</v>
      </c>
    </row>
    <row r="78" spans="1:7" ht="15">
      <c r="A78" s="10" t="s">
        <v>74</v>
      </c>
      <c r="C78" s="2"/>
      <c r="D78" s="10">
        <v>2</v>
      </c>
      <c r="E78" s="10">
        <v>3</v>
      </c>
      <c r="F78" s="10">
        <f>IF(C78&gt;D78,D78*E78,C78*E78)</f>
        <v>0</v>
      </c>
      <c r="G78" s="10" t="s">
        <v>37</v>
      </c>
    </row>
    <row r="79" spans="1:7" ht="15">
      <c r="A79" t="s">
        <v>75</v>
      </c>
      <c r="C79" s="2"/>
      <c r="D79">
        <v>4</v>
      </c>
      <c r="E79">
        <v>2</v>
      </c>
      <c r="F79">
        <f>IF(C79&gt;D79,D79*E79,C79*E79)</f>
        <v>0</v>
      </c>
      <c r="G79" t="s">
        <v>76</v>
      </c>
    </row>
    <row r="80" spans="1:6" ht="15">
      <c r="A80" t="s">
        <v>77</v>
      </c>
      <c r="F80">
        <f>SUM(F73:F78)</f>
        <v>0</v>
      </c>
    </row>
    <row r="81" ht="15"/>
    <row r="82" ht="15">
      <c r="A82" s="9" t="s">
        <v>78</v>
      </c>
    </row>
    <row r="83" spans="1:6" ht="15">
      <c r="A83" s="9" t="s">
        <v>79</v>
      </c>
      <c r="C83" s="2"/>
      <c r="E83">
        <v>0.1</v>
      </c>
      <c r="F83">
        <f>C83*E83</f>
        <v>0</v>
      </c>
    </row>
    <row r="84" ht="15"/>
    <row r="85" ht="15">
      <c r="A85" s="9" t="s">
        <v>87</v>
      </c>
    </row>
    <row r="86" spans="1:7" ht="15">
      <c r="A86" s="9" t="s">
        <v>88</v>
      </c>
      <c r="C86" s="2"/>
      <c r="E86" s="4">
        <v>10</v>
      </c>
      <c r="F86" s="4">
        <f>C86*E86</f>
        <v>0</v>
      </c>
      <c r="G86" s="4" t="s">
        <v>76</v>
      </c>
    </row>
    <row r="87" spans="1:7" ht="14.25">
      <c r="A87" s="9" t="s">
        <v>89</v>
      </c>
      <c r="C87" s="8"/>
      <c r="E87" s="4"/>
      <c r="F87" s="4"/>
      <c r="G87" s="4"/>
    </row>
    <row r="88" spans="1:3" ht="14.25">
      <c r="A88" s="10"/>
      <c r="C88" s="8"/>
    </row>
    <row r="89" spans="1:9" ht="14.25">
      <c r="A89" s="9" t="s">
        <v>81</v>
      </c>
      <c r="B89" s="4"/>
      <c r="C89" s="5"/>
      <c r="D89" s="4"/>
      <c r="E89" s="4"/>
      <c r="F89" s="4"/>
      <c r="G89" s="4"/>
      <c r="H89" s="4"/>
      <c r="I89" s="4"/>
    </row>
    <row r="90" spans="1:9" ht="14.25">
      <c r="A90" s="9"/>
      <c r="B90" s="4"/>
      <c r="C90" s="5"/>
      <c r="D90" s="4"/>
      <c r="E90" s="4"/>
      <c r="F90" s="4"/>
      <c r="G90" s="4" t="s">
        <v>82</v>
      </c>
      <c r="H90" s="4"/>
      <c r="I90" s="4"/>
    </row>
    <row r="91" spans="1:9" ht="14.25">
      <c r="A91" s="9" t="s">
        <v>83</v>
      </c>
      <c r="B91" s="4"/>
      <c r="C91" s="6"/>
      <c r="D91" s="4">
        <v>4</v>
      </c>
      <c r="E91" s="4">
        <v>1</v>
      </c>
      <c r="F91" s="4">
        <f>C91*E91</f>
        <v>0</v>
      </c>
      <c r="G91" s="4" t="s">
        <v>76</v>
      </c>
      <c r="H91" s="4"/>
      <c r="I91" s="4"/>
    </row>
    <row r="92" spans="1:9" ht="14.25">
      <c r="A92" s="9" t="s">
        <v>84</v>
      </c>
      <c r="B92" s="4"/>
      <c r="C92" s="6"/>
      <c r="D92" s="4">
        <v>4</v>
      </c>
      <c r="E92" s="4">
        <v>0.5</v>
      </c>
      <c r="F92" s="4">
        <f>C92*E92</f>
        <v>0</v>
      </c>
      <c r="G92" s="4" t="s">
        <v>76</v>
      </c>
      <c r="H92" s="4"/>
      <c r="I92" s="4"/>
    </row>
    <row r="93" spans="1:9" ht="14.25">
      <c r="A93" s="9" t="s">
        <v>85</v>
      </c>
      <c r="B93" s="4"/>
      <c r="C93" s="6"/>
      <c r="D93" s="7">
        <v>8</v>
      </c>
      <c r="E93" s="4">
        <v>0.2</v>
      </c>
      <c r="F93" s="4">
        <f>C93*E93</f>
        <v>0</v>
      </c>
      <c r="G93" s="4" t="s">
        <v>86</v>
      </c>
      <c r="H93" s="4"/>
      <c r="I93" s="4"/>
    </row>
    <row r="94" spans="1:9" ht="14.25">
      <c r="A94" s="9" t="s">
        <v>90</v>
      </c>
      <c r="B94" s="4"/>
      <c r="C94" s="5">
        <f>SUM(C91:C93)</f>
        <v>0</v>
      </c>
      <c r="D94" s="4"/>
      <c r="E94" s="4"/>
      <c r="F94" s="4">
        <f>SUM(F91:F93)</f>
        <v>0</v>
      </c>
      <c r="G94" s="4"/>
      <c r="H94" s="4"/>
      <c r="I94" s="4"/>
    </row>
    <row r="97" spans="1:6" ht="14.25">
      <c r="A97" t="s">
        <v>80</v>
      </c>
      <c r="F97" s="3">
        <f>F21+F46+F50+F60+F65+F70+F80+F83+F86+F94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Revisor</dc:creator>
  <cp:keywords/>
  <dc:description/>
  <cp:lastModifiedBy>Juliana Oliveira</cp:lastModifiedBy>
  <dcterms:created xsi:type="dcterms:W3CDTF">2020-06-08T23:10:00Z</dcterms:created>
  <dcterms:modified xsi:type="dcterms:W3CDTF">2022-09-26T20:58:18Z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